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9666baf021553f1/Teaching/artificium/lessons/03.ml/l-3-212-precision-recall-accuracy/"/>
    </mc:Choice>
  </mc:AlternateContent>
  <xr:revisionPtr revIDLastSave="124" documentId="8_{D633AE98-CC02-4E4A-A3CF-70FE712DCF6A}" xr6:coauthVersionLast="47" xr6:coauthVersionMax="47" xr10:uidLastSave="{C28C4D83-F72C-4B0F-8A2B-38E906B98892}"/>
  <bookViews>
    <workbookView xWindow="3072" yWindow="3072" windowWidth="23040" windowHeight="13560" xr2:uid="{C887DAE7-C2AE-437A-A3CE-F1802B48F11A}"/>
  </bookViews>
  <sheets>
    <sheet name="Prep" sheetId="5" r:id="rId1"/>
    <sheet name="Version 1" sheetId="1" r:id="rId2"/>
    <sheet name="Version 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5" l="1"/>
  <c r="J19" i="5"/>
  <c r="I19" i="5"/>
  <c r="H19" i="5"/>
  <c r="G19" i="5"/>
  <c r="M19" i="5" s="1"/>
  <c r="F19" i="5"/>
  <c r="E19" i="5"/>
  <c r="K12" i="5"/>
  <c r="F14" i="5" s="1"/>
  <c r="J12" i="5"/>
  <c r="I12" i="5"/>
  <c r="H12" i="5"/>
  <c r="G12" i="5"/>
  <c r="F12" i="5"/>
  <c r="E12" i="5"/>
  <c r="P10" i="5"/>
  <c r="M10" i="5"/>
  <c r="N10" i="5" s="1"/>
  <c r="P9" i="5"/>
  <c r="M9" i="5"/>
  <c r="N9" i="5" s="1"/>
  <c r="P8" i="5"/>
  <c r="M8" i="5"/>
  <c r="N8" i="5" s="1"/>
  <c r="P7" i="5"/>
  <c r="N7" i="5"/>
  <c r="M7" i="5"/>
  <c r="P6" i="5"/>
  <c r="M6" i="5"/>
  <c r="F15" i="5" s="1"/>
  <c r="P5" i="5"/>
  <c r="N5" i="5"/>
  <c r="M5" i="5"/>
  <c r="P4" i="5"/>
  <c r="M4" i="5"/>
  <c r="N4" i="5" s="1"/>
  <c r="K19" i="4"/>
  <c r="J19" i="4"/>
  <c r="I19" i="4"/>
  <c r="H19" i="4"/>
  <c r="G19" i="4"/>
  <c r="F19" i="4"/>
  <c r="E19" i="4"/>
  <c r="M19" i="4" s="1"/>
  <c r="K12" i="4"/>
  <c r="J12" i="4"/>
  <c r="I12" i="4"/>
  <c r="N8" i="4" s="1"/>
  <c r="H12" i="4"/>
  <c r="G12" i="4"/>
  <c r="F12" i="4"/>
  <c r="E12" i="4"/>
  <c r="F14" i="4" s="1"/>
  <c r="P10" i="4"/>
  <c r="M10" i="4"/>
  <c r="N10" i="4" s="1"/>
  <c r="P9" i="4"/>
  <c r="N9" i="4"/>
  <c r="M9" i="4"/>
  <c r="P8" i="4"/>
  <c r="M8" i="4"/>
  <c r="P7" i="4"/>
  <c r="M7" i="4"/>
  <c r="N7" i="4" s="1"/>
  <c r="P6" i="4"/>
  <c r="M6" i="4"/>
  <c r="N6" i="4" s="1"/>
  <c r="P5" i="4"/>
  <c r="M5" i="4"/>
  <c r="N5" i="4" s="1"/>
  <c r="P4" i="4"/>
  <c r="M4" i="4"/>
  <c r="P11" i="1"/>
  <c r="M19" i="1"/>
  <c r="F19" i="1"/>
  <c r="G19" i="1"/>
  <c r="H19" i="1"/>
  <c r="I19" i="1"/>
  <c r="J19" i="1"/>
  <c r="K19" i="1"/>
  <c r="E19" i="1"/>
  <c r="P5" i="1"/>
  <c r="P6" i="1"/>
  <c r="P7" i="1"/>
  <c r="P8" i="1"/>
  <c r="P9" i="1"/>
  <c r="P10" i="1"/>
  <c r="P4" i="1"/>
  <c r="M10" i="1"/>
  <c r="N10" i="1" s="1"/>
  <c r="M9" i="1"/>
  <c r="M8" i="1"/>
  <c r="M7" i="1"/>
  <c r="N7" i="1" s="1"/>
  <c r="M6" i="1"/>
  <c r="M5" i="1"/>
  <c r="M4" i="1"/>
  <c r="K12" i="1"/>
  <c r="J12" i="1"/>
  <c r="I12" i="1"/>
  <c r="N8" i="1" s="1"/>
  <c r="H12" i="1"/>
  <c r="G12" i="1"/>
  <c r="F12" i="1"/>
  <c r="E12" i="1"/>
  <c r="P11" i="5" l="1"/>
  <c r="F16" i="5"/>
  <c r="N6" i="5"/>
  <c r="P11" i="4"/>
  <c r="F15" i="4"/>
  <c r="N4" i="4"/>
  <c r="F16" i="4" s="1"/>
  <c r="N5" i="1"/>
  <c r="F14" i="1"/>
  <c r="N6" i="1"/>
  <c r="N9" i="1"/>
  <c r="F15" i="1"/>
  <c r="N4" i="1"/>
  <c r="F16" i="1" l="1"/>
</calcChain>
</file>

<file path=xl/sharedStrings.xml><?xml version="1.0" encoding="utf-8"?>
<sst xmlns="http://schemas.openxmlformats.org/spreadsheetml/2006/main" count="66" uniqueCount="15">
  <si>
    <t>Precisions</t>
  </si>
  <si>
    <t>Avg of Precisions</t>
  </si>
  <si>
    <t>actual labeled value</t>
  </si>
  <si>
    <t>predicted label values</t>
  </si>
  <si>
    <t>Recalls</t>
  </si>
  <si>
    <t>Avg of Recalls</t>
  </si>
  <si>
    <t>F1 Score</t>
  </si>
  <si>
    <t>F1 Scores</t>
  </si>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</sst>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textRotation="90"/>
    </xf>
    <xf numFmtId="172" fontId="1" fillId="4" borderId="0" xfId="0" applyNumberFormat="1" applyFont="1" applyFill="1" applyAlignment="1">
      <alignment horizontal="left"/>
    </xf>
    <xf numFmtId="0" fontId="1" fillId="5" borderId="2" xfId="0" applyFont="1" applyFill="1" applyBorder="1" applyAlignment="1">
      <alignment horizontal="center"/>
    </xf>
    <xf numFmtId="172" fontId="1" fillId="6" borderId="1" xfId="0" applyNumberFormat="1" applyFont="1" applyFill="1" applyBorder="1" applyAlignment="1">
      <alignment horizontal="center"/>
    </xf>
    <xf numFmtId="172" fontId="1" fillId="5" borderId="0" xfId="0" applyNumberFormat="1" applyFont="1" applyFill="1" applyAlignment="1">
      <alignment horizontal="center"/>
    </xf>
    <xf numFmtId="172" fontId="1" fillId="7" borderId="0" xfId="0" applyNumberFormat="1" applyFont="1" applyFill="1" applyAlignment="1">
      <alignment horizontal="left"/>
    </xf>
    <xf numFmtId="0" fontId="1" fillId="4" borderId="2" xfId="0" applyFont="1" applyFill="1" applyBorder="1" applyAlignment="1">
      <alignment horizontal="center"/>
    </xf>
    <xf numFmtId="172" fontId="1" fillId="4" borderId="0" xfId="0" applyNumberFormat="1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textRotation="90"/>
    </xf>
    <xf numFmtId="0" fontId="1" fillId="0" borderId="0" xfId="0" applyFont="1" applyAlignment="1">
      <alignment horizontal="center"/>
    </xf>
    <xf numFmtId="2" fontId="1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B1993-86E6-4CD5-BC7E-DD3E136F2813}">
  <dimension ref="C2:P19"/>
  <sheetViews>
    <sheetView tabSelected="1" workbookViewId="0">
      <selection activeCell="E5" sqref="E5"/>
    </sheetView>
  </sheetViews>
  <sheetFormatPr defaultRowHeight="14.4" x14ac:dyDescent="0.3"/>
  <cols>
    <col min="3" max="3" width="3.77734375" customWidth="1"/>
    <col min="4" max="4" width="10.6640625" customWidth="1"/>
    <col min="5" max="11" width="7.77734375" customWidth="1"/>
    <col min="12" max="12" width="2.6640625" customWidth="1"/>
  </cols>
  <sheetData>
    <row r="2" spans="3:16" x14ac:dyDescent="0.3">
      <c r="E2" s="4" t="s">
        <v>2</v>
      </c>
      <c r="F2" s="4"/>
      <c r="G2" s="4"/>
      <c r="H2" s="4"/>
      <c r="I2" s="4"/>
      <c r="J2" s="4"/>
      <c r="K2" s="4"/>
      <c r="L2" s="16"/>
    </row>
    <row r="3" spans="3:16" x14ac:dyDescent="0.3">
      <c r="D3" s="13"/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16"/>
      <c r="M3" s="7" t="s">
        <v>4</v>
      </c>
      <c r="N3" s="11" t="s">
        <v>7</v>
      </c>
    </row>
    <row r="4" spans="3:16" x14ac:dyDescent="0.3">
      <c r="C4" s="5" t="s">
        <v>3</v>
      </c>
      <c r="D4" s="14" t="s">
        <v>8</v>
      </c>
      <c r="E4" s="1">
        <v>3</v>
      </c>
      <c r="F4" s="1">
        <v>0</v>
      </c>
      <c r="G4" s="1">
        <v>1</v>
      </c>
      <c r="H4" s="1">
        <v>1</v>
      </c>
      <c r="I4" s="1">
        <v>0</v>
      </c>
      <c r="J4" s="1">
        <v>0</v>
      </c>
      <c r="K4" s="1">
        <v>0</v>
      </c>
      <c r="L4" s="16"/>
      <c r="M4" s="9">
        <f>E4/(SUM(E4:K4))</f>
        <v>0.6</v>
      </c>
      <c r="N4" s="12">
        <f>IFERROR(2*(M4*E$12)/(M4+E$12),0)</f>
        <v>0.37499999999999994</v>
      </c>
      <c r="P4" s="1">
        <f>SUM(E4:K4)</f>
        <v>5</v>
      </c>
    </row>
    <row r="5" spans="3:16" x14ac:dyDescent="0.3">
      <c r="C5" s="5"/>
      <c r="D5" s="14" t="s">
        <v>9</v>
      </c>
      <c r="E5" s="1">
        <v>0</v>
      </c>
      <c r="F5" s="1">
        <v>7</v>
      </c>
      <c r="G5" s="1">
        <v>14</v>
      </c>
      <c r="H5" s="1">
        <v>7</v>
      </c>
      <c r="I5" s="1">
        <v>5</v>
      </c>
      <c r="J5" s="1">
        <v>5</v>
      </c>
      <c r="K5" s="1">
        <v>0</v>
      </c>
      <c r="L5" s="16"/>
      <c r="M5" s="9">
        <f>F5/(SUM(E5:K5))</f>
        <v>0.18421052631578946</v>
      </c>
      <c r="N5" s="12">
        <f>2*(M5*F$12)/(M5+F$12)</f>
        <v>0.16091954022988508</v>
      </c>
      <c r="P5" s="1">
        <f t="shared" ref="P5:P10" si="0">SUM(E5:K5)</f>
        <v>38</v>
      </c>
    </row>
    <row r="6" spans="3:16" x14ac:dyDescent="0.3">
      <c r="C6" s="5"/>
      <c r="D6" s="14" t="s">
        <v>10</v>
      </c>
      <c r="E6" s="1">
        <v>1</v>
      </c>
      <c r="F6" s="1">
        <v>22</v>
      </c>
      <c r="G6" s="1">
        <v>194</v>
      </c>
      <c r="H6" s="1">
        <v>137</v>
      </c>
      <c r="I6" s="1">
        <v>39</v>
      </c>
      <c r="J6" s="1">
        <v>12</v>
      </c>
      <c r="K6" s="1">
        <v>0</v>
      </c>
      <c r="L6" s="16"/>
      <c r="M6" s="9">
        <f>G6/(SUM(E6:K6))</f>
        <v>0.47901234567901235</v>
      </c>
      <c r="N6" s="12">
        <f>2*(M6*G$12)/(M6+G$12)</f>
        <v>0.46135552913198574</v>
      </c>
      <c r="P6" s="1">
        <f t="shared" si="0"/>
        <v>405</v>
      </c>
    </row>
    <row r="7" spans="3:16" x14ac:dyDescent="0.3">
      <c r="C7" s="5"/>
      <c r="D7" s="14" t="s">
        <v>11</v>
      </c>
      <c r="E7" s="1">
        <v>7</v>
      </c>
      <c r="F7" s="1">
        <v>13</v>
      </c>
      <c r="G7" s="1">
        <v>179</v>
      </c>
      <c r="H7" s="1">
        <v>380</v>
      </c>
      <c r="I7" s="1">
        <v>103</v>
      </c>
      <c r="J7" s="1">
        <v>24</v>
      </c>
      <c r="K7" s="1">
        <v>1</v>
      </c>
      <c r="L7" s="16"/>
      <c r="M7" s="9">
        <f>H7/(SUM(E7:K7))</f>
        <v>0.5374823196605375</v>
      </c>
      <c r="N7" s="12">
        <f>2*(M7*H$12)/(M7+H$12)</f>
        <v>0.56047197640117996</v>
      </c>
      <c r="P7" s="1">
        <f t="shared" si="0"/>
        <v>707</v>
      </c>
    </row>
    <row r="8" spans="3:16" x14ac:dyDescent="0.3">
      <c r="C8" s="5"/>
      <c r="D8" s="14" t="s">
        <v>12</v>
      </c>
      <c r="E8" s="1">
        <v>0</v>
      </c>
      <c r="F8" s="1">
        <v>6</v>
      </c>
      <c r="G8" s="1">
        <v>39</v>
      </c>
      <c r="H8" s="1">
        <v>104</v>
      </c>
      <c r="I8" s="1">
        <v>112</v>
      </c>
      <c r="J8" s="1">
        <v>5</v>
      </c>
      <c r="K8" s="1">
        <v>1</v>
      </c>
      <c r="L8" s="16"/>
      <c r="M8" s="9">
        <f>I8/(SUM(E8:K8))</f>
        <v>0.41947565543071164</v>
      </c>
      <c r="N8" s="12">
        <f>2*(M8*I$12)/(M8+I$12)</f>
        <v>0.41713221601489758</v>
      </c>
      <c r="P8" s="1">
        <f t="shared" si="0"/>
        <v>267</v>
      </c>
    </row>
    <row r="9" spans="3:16" x14ac:dyDescent="0.3">
      <c r="C9" s="5"/>
      <c r="D9" s="14" t="s">
        <v>13</v>
      </c>
      <c r="E9" s="1">
        <v>0</v>
      </c>
      <c r="F9" s="1">
        <v>1</v>
      </c>
      <c r="G9" s="1">
        <v>9</v>
      </c>
      <c r="H9" s="1">
        <v>20</v>
      </c>
      <c r="I9" s="1">
        <v>11</v>
      </c>
      <c r="J9" s="1">
        <v>8</v>
      </c>
      <c r="K9" s="1">
        <v>1</v>
      </c>
      <c r="L9" s="16"/>
      <c r="M9" s="9">
        <f>J9/(SUM(E9:K9))</f>
        <v>0.16</v>
      </c>
      <c r="N9" s="12">
        <f>2*(M9*J$12)/(M9+J$12)</f>
        <v>0.15384615384615383</v>
      </c>
      <c r="P9" s="1">
        <f t="shared" si="0"/>
        <v>50</v>
      </c>
    </row>
    <row r="10" spans="3:16" x14ac:dyDescent="0.3">
      <c r="C10" s="5"/>
      <c r="D10" s="14" t="s">
        <v>14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87</v>
      </c>
      <c r="L10" s="16"/>
      <c r="M10" s="9">
        <f>IF(SUM(E10:K10) &lt; 0.0001, 0, K10/SUM(E10:K10))</f>
        <v>1</v>
      </c>
      <c r="N10" s="12">
        <f>IFERROR(2*(M10*K$12)/(M10+K$12),0)</f>
        <v>0.98305084745762705</v>
      </c>
      <c r="P10" s="1">
        <f t="shared" si="0"/>
        <v>87</v>
      </c>
    </row>
    <row r="11" spans="3:16" x14ac:dyDescent="0.3">
      <c r="C11" s="15"/>
      <c r="D11" s="1"/>
      <c r="E11" s="1"/>
      <c r="F11" s="1"/>
      <c r="G11" s="1"/>
      <c r="H11" s="1"/>
      <c r="I11" s="1"/>
      <c r="J11" s="1"/>
      <c r="K11" s="1"/>
      <c r="L11" s="16"/>
      <c r="M11" s="9"/>
      <c r="N11" s="12"/>
      <c r="P11" s="1">
        <f>SUM(P4:P10)</f>
        <v>1559</v>
      </c>
    </row>
    <row r="12" spans="3:16" x14ac:dyDescent="0.3">
      <c r="D12" s="8" t="s">
        <v>0</v>
      </c>
      <c r="E12" s="8">
        <f>E4/SUM(E4:E10)</f>
        <v>0.27272727272727271</v>
      </c>
      <c r="F12" s="8">
        <f>F5/SUM(F4:F10)</f>
        <v>0.14285714285714285</v>
      </c>
      <c r="G12" s="8">
        <f>G6/SUM(G4:G10)</f>
        <v>0.44495412844036697</v>
      </c>
      <c r="H12" s="8">
        <f>H7/SUM(H4:H10)</f>
        <v>0.58551617873651773</v>
      </c>
      <c r="I12" s="8">
        <f>I8/SUM(I4:I10)</f>
        <v>0.4148148148148148</v>
      </c>
      <c r="J12" s="8">
        <f>J9/SUM(J4:J10)</f>
        <v>0.14814814814814814</v>
      </c>
      <c r="K12" s="8">
        <f>K10/SUM(K4:K10)</f>
        <v>0.96666666666666667</v>
      </c>
      <c r="L12" s="16"/>
    </row>
    <row r="14" spans="3:16" x14ac:dyDescent="0.3">
      <c r="D14" s="3" t="s">
        <v>1</v>
      </c>
      <c r="F14" s="17">
        <f>AVERAGE(E12:K12)</f>
        <v>0.42509776462727572</v>
      </c>
    </row>
    <row r="15" spans="3:16" x14ac:dyDescent="0.3">
      <c r="D15" s="3" t="s">
        <v>5</v>
      </c>
      <c r="F15" s="6">
        <f>AVERAGE(M4:M10)</f>
        <v>0.48288297815515019</v>
      </c>
    </row>
    <row r="16" spans="3:16" x14ac:dyDescent="0.3">
      <c r="D16" s="3" t="s">
        <v>6</v>
      </c>
      <c r="F16" s="10">
        <f>AVERAGE(N4:N10)</f>
        <v>0.44453946615453271</v>
      </c>
    </row>
    <row r="19" spans="5:13" x14ac:dyDescent="0.3">
      <c r="E19" s="1">
        <f>SUM(E4:E10)</f>
        <v>11</v>
      </c>
      <c r="F19" s="1">
        <f t="shared" ref="F19:K19" si="1">SUM(F4:F10)</f>
        <v>49</v>
      </c>
      <c r="G19" s="1">
        <f t="shared" si="1"/>
        <v>436</v>
      </c>
      <c r="H19" s="1">
        <f t="shared" si="1"/>
        <v>649</v>
      </c>
      <c r="I19" s="1">
        <f t="shared" si="1"/>
        <v>270</v>
      </c>
      <c r="J19" s="1">
        <f t="shared" si="1"/>
        <v>54</v>
      </c>
      <c r="K19" s="1">
        <f t="shared" si="1"/>
        <v>90</v>
      </c>
      <c r="L19" s="1"/>
      <c r="M19" s="1">
        <f>SUM(E19:K19)</f>
        <v>1559</v>
      </c>
    </row>
  </sheetData>
  <mergeCells count="2">
    <mergeCell ref="E2:K2"/>
    <mergeCell ref="C4:C10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B5A44-5017-4A53-BD3F-07E936839F40}">
  <dimension ref="C2:P19"/>
  <sheetViews>
    <sheetView workbookViewId="0">
      <selection activeCell="P18" sqref="P18"/>
    </sheetView>
  </sheetViews>
  <sheetFormatPr defaultRowHeight="14.4" x14ac:dyDescent="0.3"/>
  <cols>
    <col min="3" max="3" width="3.77734375" customWidth="1"/>
    <col min="4" max="4" width="10.6640625" customWidth="1"/>
    <col min="5" max="11" width="7.77734375" customWidth="1"/>
    <col min="12" max="12" width="2.6640625" customWidth="1"/>
  </cols>
  <sheetData>
    <row r="2" spans="3:16" x14ac:dyDescent="0.3">
      <c r="E2" s="4" t="s">
        <v>2</v>
      </c>
      <c r="F2" s="4"/>
      <c r="G2" s="4"/>
      <c r="H2" s="4"/>
      <c r="I2" s="4"/>
      <c r="J2" s="4"/>
      <c r="K2" s="4"/>
      <c r="L2" s="16"/>
    </row>
    <row r="3" spans="3:16" x14ac:dyDescent="0.3">
      <c r="D3" s="13"/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16"/>
      <c r="M3" s="7" t="s">
        <v>4</v>
      </c>
      <c r="N3" s="11" t="s">
        <v>7</v>
      </c>
    </row>
    <row r="4" spans="3:16" x14ac:dyDescent="0.3">
      <c r="C4" s="5" t="s">
        <v>3</v>
      </c>
      <c r="D4" s="14" t="s">
        <v>8</v>
      </c>
      <c r="E4" s="1">
        <v>0</v>
      </c>
      <c r="F4" s="1">
        <v>0</v>
      </c>
      <c r="G4" s="1">
        <v>1</v>
      </c>
      <c r="H4" s="1">
        <v>1</v>
      </c>
      <c r="I4" s="1">
        <v>0</v>
      </c>
      <c r="J4" s="1">
        <v>0</v>
      </c>
      <c r="K4" s="1">
        <v>0</v>
      </c>
      <c r="L4" s="16"/>
      <c r="M4" s="9">
        <f>E4/(SUM(E4:K4))</f>
        <v>0</v>
      </c>
      <c r="N4" s="12">
        <f>IFERROR(2*(M4*E$12)/(M4+E$12),0)</f>
        <v>0</v>
      </c>
      <c r="P4" s="1">
        <f>SUM(E4:K4)</f>
        <v>2</v>
      </c>
    </row>
    <row r="5" spans="3:16" x14ac:dyDescent="0.3">
      <c r="C5" s="5"/>
      <c r="D5" s="14" t="s">
        <v>9</v>
      </c>
      <c r="E5" s="1">
        <v>0</v>
      </c>
      <c r="F5" s="1">
        <v>7</v>
      </c>
      <c r="G5" s="1">
        <v>14</v>
      </c>
      <c r="H5" s="1">
        <v>7</v>
      </c>
      <c r="I5" s="1">
        <v>5</v>
      </c>
      <c r="J5" s="1">
        <v>5</v>
      </c>
      <c r="K5" s="1">
        <v>0</v>
      </c>
      <c r="L5" s="16"/>
      <c r="M5" s="9">
        <f>F5/(SUM(E5:K5))</f>
        <v>0.18421052631578946</v>
      </c>
      <c r="N5" s="12">
        <f>2*(M5*F$12)/(M5+F$12)</f>
        <v>0.16091954022988508</v>
      </c>
      <c r="P5" s="1">
        <f t="shared" ref="P5:P10" si="0">SUM(E5:K5)</f>
        <v>38</v>
      </c>
    </row>
    <row r="6" spans="3:16" x14ac:dyDescent="0.3">
      <c r="C6" s="5"/>
      <c r="D6" s="14" t="s">
        <v>10</v>
      </c>
      <c r="E6" s="1">
        <v>1</v>
      </c>
      <c r="F6" s="1">
        <v>22</v>
      </c>
      <c r="G6" s="1">
        <v>194</v>
      </c>
      <c r="H6" s="1">
        <v>137</v>
      </c>
      <c r="I6" s="1">
        <v>39</v>
      </c>
      <c r="J6" s="1">
        <v>12</v>
      </c>
      <c r="K6" s="1">
        <v>0</v>
      </c>
      <c r="L6" s="16"/>
      <c r="M6" s="9">
        <f>G6/(SUM(E6:K6))</f>
        <v>0.47901234567901235</v>
      </c>
      <c r="N6" s="12">
        <f>2*(M6*G$12)/(M6+G$12)</f>
        <v>0.46135552913198574</v>
      </c>
      <c r="P6" s="1">
        <f t="shared" si="0"/>
        <v>405</v>
      </c>
    </row>
    <row r="7" spans="3:16" x14ac:dyDescent="0.3">
      <c r="C7" s="5"/>
      <c r="D7" s="14" t="s">
        <v>11</v>
      </c>
      <c r="E7" s="1">
        <v>7</v>
      </c>
      <c r="F7" s="1">
        <v>13</v>
      </c>
      <c r="G7" s="1">
        <v>179</v>
      </c>
      <c r="H7" s="1">
        <v>380</v>
      </c>
      <c r="I7" s="1">
        <v>103</v>
      </c>
      <c r="J7" s="1">
        <v>24</v>
      </c>
      <c r="K7" s="1">
        <v>1</v>
      </c>
      <c r="L7" s="16"/>
      <c r="M7" s="9">
        <f>H7/(SUM(E7:K7))</f>
        <v>0.5374823196605375</v>
      </c>
      <c r="N7" s="12">
        <f>2*(M7*H$12)/(M7+H$12)</f>
        <v>0.56047197640117996</v>
      </c>
      <c r="P7" s="1">
        <f t="shared" si="0"/>
        <v>707</v>
      </c>
    </row>
    <row r="8" spans="3:16" x14ac:dyDescent="0.3">
      <c r="C8" s="5"/>
      <c r="D8" s="14" t="s">
        <v>12</v>
      </c>
      <c r="E8" s="1">
        <v>0</v>
      </c>
      <c r="F8" s="1">
        <v>6</v>
      </c>
      <c r="G8" s="1">
        <v>39</v>
      </c>
      <c r="H8" s="1">
        <v>104</v>
      </c>
      <c r="I8" s="1">
        <v>112</v>
      </c>
      <c r="J8" s="1">
        <v>5</v>
      </c>
      <c r="K8" s="1">
        <v>1</v>
      </c>
      <c r="L8" s="16"/>
      <c r="M8" s="9">
        <f>I8/(SUM(E8:K8))</f>
        <v>0.41947565543071164</v>
      </c>
      <c r="N8" s="12">
        <f>2*(M8*I$12)/(M8+I$12)</f>
        <v>0.41713221601489758</v>
      </c>
      <c r="P8" s="1">
        <f t="shared" si="0"/>
        <v>267</v>
      </c>
    </row>
    <row r="9" spans="3:16" x14ac:dyDescent="0.3">
      <c r="C9" s="5"/>
      <c r="D9" s="14" t="s">
        <v>13</v>
      </c>
      <c r="E9" s="1">
        <v>0</v>
      </c>
      <c r="F9" s="1">
        <v>1</v>
      </c>
      <c r="G9" s="1">
        <v>9</v>
      </c>
      <c r="H9" s="1">
        <v>20</v>
      </c>
      <c r="I9" s="1">
        <v>11</v>
      </c>
      <c r="J9" s="1">
        <v>8</v>
      </c>
      <c r="K9" s="1">
        <v>1</v>
      </c>
      <c r="L9" s="16"/>
      <c r="M9" s="9">
        <f>J9/(SUM(E9:K9))</f>
        <v>0.16</v>
      </c>
      <c r="N9" s="12">
        <f>2*(M9*J$12)/(M9+J$12)</f>
        <v>0.15384615384615383</v>
      </c>
      <c r="P9" s="1">
        <f t="shared" si="0"/>
        <v>50</v>
      </c>
    </row>
    <row r="10" spans="3:16" x14ac:dyDescent="0.3">
      <c r="C10" s="5"/>
      <c r="D10" s="14" t="s">
        <v>14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6"/>
      <c r="M10" s="9">
        <f>IF(SUM(E10:K10) &lt; 0.0001, 0, K10/SUM(E10:K10))</f>
        <v>0</v>
      </c>
      <c r="N10" s="12">
        <f>IFERROR(2*(M10*K$12)/(M10+K$12),0)</f>
        <v>0</v>
      </c>
      <c r="P10" s="1">
        <f t="shared" si="0"/>
        <v>0</v>
      </c>
    </row>
    <row r="11" spans="3:16" x14ac:dyDescent="0.3">
      <c r="C11" s="15"/>
      <c r="D11" s="1"/>
      <c r="E11" s="1"/>
      <c r="F11" s="1"/>
      <c r="G11" s="1"/>
      <c r="H11" s="1"/>
      <c r="I11" s="1"/>
      <c r="J11" s="1"/>
      <c r="K11" s="1"/>
      <c r="L11" s="16"/>
      <c r="M11" s="9"/>
      <c r="N11" s="12"/>
      <c r="P11" s="1">
        <f>SUM(P4:P10)</f>
        <v>1469</v>
      </c>
    </row>
    <row r="12" spans="3:16" x14ac:dyDescent="0.3">
      <c r="D12" s="8" t="s">
        <v>0</v>
      </c>
      <c r="E12" s="8">
        <f>E4/SUM(E4:E10)</f>
        <v>0</v>
      </c>
      <c r="F12" s="8">
        <f>F5/SUM(F4:F10)</f>
        <v>0.14285714285714285</v>
      </c>
      <c r="G12" s="8">
        <f>G6/SUM(G4:G10)</f>
        <v>0.44495412844036697</v>
      </c>
      <c r="H12" s="8">
        <f>H7/SUM(H4:H10)</f>
        <v>0.58551617873651773</v>
      </c>
      <c r="I12" s="8">
        <f>I8/SUM(I4:I10)</f>
        <v>0.4148148148148148</v>
      </c>
      <c r="J12" s="8">
        <f>J9/SUM(J4:J10)</f>
        <v>0.14814814814814814</v>
      </c>
      <c r="K12" s="8">
        <f>K10/SUM(K4:K10)</f>
        <v>0</v>
      </c>
      <c r="L12" s="16"/>
    </row>
    <row r="14" spans="3:16" x14ac:dyDescent="0.3">
      <c r="D14" s="3" t="s">
        <v>1</v>
      </c>
      <c r="F14" s="17">
        <f>AVERAGE(E12:K12)</f>
        <v>0.24804148757099864</v>
      </c>
    </row>
    <row r="15" spans="3:16" x14ac:dyDescent="0.3">
      <c r="D15" s="3" t="s">
        <v>5</v>
      </c>
      <c r="F15" s="6">
        <f>AVERAGE(M4:M10)</f>
        <v>0.25431154958372154</v>
      </c>
    </row>
    <row r="16" spans="3:16" x14ac:dyDescent="0.3">
      <c r="D16" s="3" t="s">
        <v>6</v>
      </c>
      <c r="F16" s="10">
        <f>AVERAGE(N4:N10)</f>
        <v>0.25053220223201456</v>
      </c>
    </row>
    <row r="19" spans="5:13" x14ac:dyDescent="0.3">
      <c r="E19" s="1">
        <f>SUM(E4:E10)</f>
        <v>8</v>
      </c>
      <c r="F19" s="1">
        <f t="shared" ref="F19:K19" si="1">SUM(F4:F10)</f>
        <v>49</v>
      </c>
      <c r="G19" s="1">
        <f t="shared" si="1"/>
        <v>436</v>
      </c>
      <c r="H19" s="1">
        <f t="shared" si="1"/>
        <v>649</v>
      </c>
      <c r="I19" s="1">
        <f t="shared" si="1"/>
        <v>270</v>
      </c>
      <c r="J19" s="1">
        <f t="shared" si="1"/>
        <v>54</v>
      </c>
      <c r="K19" s="1">
        <f t="shared" si="1"/>
        <v>3</v>
      </c>
      <c r="L19" s="1"/>
      <c r="M19" s="1">
        <f>SUM(E19:K19)</f>
        <v>1469</v>
      </c>
    </row>
  </sheetData>
  <mergeCells count="2">
    <mergeCell ref="E2:K2"/>
    <mergeCell ref="C4:C10"/>
  </mergeCells>
  <pageMargins left="0.7" right="0.7" top="0.75" bottom="0.75" header="0.3" footer="0.3"/>
  <pageSetup orientation="portrait" horizontalDpi="200" verticalDpi="200" r:id="rId1"/>
  <ignoredErrors>
    <ignoredError sqref="E12:K12 M4:M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F0858-3494-44B6-B6DD-3285B481E4DB}">
  <dimension ref="C2:P19"/>
  <sheetViews>
    <sheetView workbookViewId="0">
      <selection activeCell="E5" sqref="E5"/>
    </sheetView>
  </sheetViews>
  <sheetFormatPr defaultRowHeight="14.4" x14ac:dyDescent="0.3"/>
  <cols>
    <col min="3" max="3" width="3.77734375" customWidth="1"/>
    <col min="4" max="4" width="10.6640625" customWidth="1"/>
    <col min="5" max="11" width="7.77734375" customWidth="1"/>
    <col min="12" max="12" width="2.6640625" customWidth="1"/>
  </cols>
  <sheetData>
    <row r="2" spans="3:16" x14ac:dyDescent="0.3">
      <c r="E2" s="4" t="s">
        <v>2</v>
      </c>
      <c r="F2" s="4"/>
      <c r="G2" s="4"/>
      <c r="H2" s="4"/>
      <c r="I2" s="4"/>
      <c r="J2" s="4"/>
      <c r="K2" s="4"/>
      <c r="L2" s="16"/>
    </row>
    <row r="3" spans="3:16" x14ac:dyDescent="0.3">
      <c r="D3" s="13"/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16"/>
      <c r="M3" s="7" t="s">
        <v>4</v>
      </c>
      <c r="N3" s="11" t="s">
        <v>7</v>
      </c>
    </row>
    <row r="4" spans="3:16" x14ac:dyDescent="0.3">
      <c r="C4" s="5" t="s">
        <v>3</v>
      </c>
      <c r="D4" s="14" t="s">
        <v>8</v>
      </c>
      <c r="E4" s="1">
        <v>8</v>
      </c>
      <c r="F4" s="1">
        <v>0</v>
      </c>
      <c r="G4" s="1">
        <v>1</v>
      </c>
      <c r="H4" s="1">
        <v>1</v>
      </c>
      <c r="I4" s="1">
        <v>0</v>
      </c>
      <c r="J4" s="1">
        <v>0</v>
      </c>
      <c r="K4" s="1">
        <v>0</v>
      </c>
      <c r="L4" s="16"/>
      <c r="M4" s="9">
        <f>E4/(SUM(E4:K4))</f>
        <v>0.8</v>
      </c>
      <c r="N4" s="12">
        <f>IFERROR(2*(M4*E$12)/(M4+E$12),0)</f>
        <v>0.61538461538461542</v>
      </c>
      <c r="P4" s="1">
        <f>SUM(E4:K4)</f>
        <v>10</v>
      </c>
    </row>
    <row r="5" spans="3:16" x14ac:dyDescent="0.3">
      <c r="C5" s="5"/>
      <c r="D5" s="14" t="s">
        <v>9</v>
      </c>
      <c r="E5" s="1">
        <v>0</v>
      </c>
      <c r="F5" s="1">
        <v>7</v>
      </c>
      <c r="G5" s="1">
        <v>14</v>
      </c>
      <c r="H5" s="1">
        <v>7</v>
      </c>
      <c r="I5" s="1">
        <v>5</v>
      </c>
      <c r="J5" s="1">
        <v>5</v>
      </c>
      <c r="K5" s="1">
        <v>0</v>
      </c>
      <c r="L5" s="16"/>
      <c r="M5" s="9">
        <f>F5/(SUM(E5:K5))</f>
        <v>0.18421052631578946</v>
      </c>
      <c r="N5" s="12">
        <f>2*(M5*F$12)/(M5+F$12)</f>
        <v>0.16091954022988508</v>
      </c>
      <c r="P5" s="1">
        <f t="shared" ref="P5:P10" si="0">SUM(E5:K5)</f>
        <v>38</v>
      </c>
    </row>
    <row r="6" spans="3:16" x14ac:dyDescent="0.3">
      <c r="C6" s="5"/>
      <c r="D6" s="14" t="s">
        <v>10</v>
      </c>
      <c r="E6" s="1">
        <v>1</v>
      </c>
      <c r="F6" s="1">
        <v>22</v>
      </c>
      <c r="G6" s="1">
        <v>194</v>
      </c>
      <c r="H6" s="1">
        <v>137</v>
      </c>
      <c r="I6" s="1">
        <v>39</v>
      </c>
      <c r="J6" s="1">
        <v>12</v>
      </c>
      <c r="K6" s="1">
        <v>0</v>
      </c>
      <c r="L6" s="16"/>
      <c r="M6" s="9">
        <f>G6/(SUM(E6:K6))</f>
        <v>0.47901234567901235</v>
      </c>
      <c r="N6" s="12">
        <f>2*(M6*G$12)/(M6+G$12)</f>
        <v>0.46135552913198574</v>
      </c>
      <c r="P6" s="1">
        <f t="shared" si="0"/>
        <v>405</v>
      </c>
    </row>
    <row r="7" spans="3:16" x14ac:dyDescent="0.3">
      <c r="C7" s="5"/>
      <c r="D7" s="14" t="s">
        <v>11</v>
      </c>
      <c r="E7" s="1">
        <v>7</v>
      </c>
      <c r="F7" s="1">
        <v>13</v>
      </c>
      <c r="G7" s="1">
        <v>179</v>
      </c>
      <c r="H7" s="1">
        <v>380</v>
      </c>
      <c r="I7" s="1">
        <v>103</v>
      </c>
      <c r="J7" s="1">
        <v>24</v>
      </c>
      <c r="K7" s="1">
        <v>1</v>
      </c>
      <c r="L7" s="16"/>
      <c r="M7" s="9">
        <f>H7/(SUM(E7:K7))</f>
        <v>0.5374823196605375</v>
      </c>
      <c r="N7" s="12">
        <f>2*(M7*H$12)/(M7+H$12)</f>
        <v>0.56047197640117996</v>
      </c>
      <c r="P7" s="1">
        <f t="shared" si="0"/>
        <v>707</v>
      </c>
    </row>
    <row r="8" spans="3:16" x14ac:dyDescent="0.3">
      <c r="C8" s="5"/>
      <c r="D8" s="14" t="s">
        <v>12</v>
      </c>
      <c r="E8" s="1">
        <v>0</v>
      </c>
      <c r="F8" s="1">
        <v>6</v>
      </c>
      <c r="G8" s="1">
        <v>39</v>
      </c>
      <c r="H8" s="1">
        <v>104</v>
      </c>
      <c r="I8" s="1">
        <v>112</v>
      </c>
      <c r="J8" s="1">
        <v>5</v>
      </c>
      <c r="K8" s="1">
        <v>1</v>
      </c>
      <c r="L8" s="16"/>
      <c r="M8" s="9">
        <f>I8/(SUM(E8:K8))</f>
        <v>0.41947565543071164</v>
      </c>
      <c r="N8" s="12">
        <f>2*(M8*I$12)/(M8+I$12)</f>
        <v>0.41713221601489758</v>
      </c>
      <c r="P8" s="1">
        <f t="shared" si="0"/>
        <v>267</v>
      </c>
    </row>
    <row r="9" spans="3:16" x14ac:dyDescent="0.3">
      <c r="C9" s="5"/>
      <c r="D9" s="14" t="s">
        <v>13</v>
      </c>
      <c r="E9" s="1">
        <v>0</v>
      </c>
      <c r="F9" s="1">
        <v>1</v>
      </c>
      <c r="G9" s="1">
        <v>9</v>
      </c>
      <c r="H9" s="1">
        <v>20</v>
      </c>
      <c r="I9" s="1">
        <v>11</v>
      </c>
      <c r="J9" s="1">
        <v>8</v>
      </c>
      <c r="K9" s="1">
        <v>1</v>
      </c>
      <c r="L9" s="16"/>
      <c r="M9" s="9">
        <f>J9/(SUM(E9:K9))</f>
        <v>0.16</v>
      </c>
      <c r="N9" s="12">
        <f>2*(M9*J$12)/(M9+J$12)</f>
        <v>0.15384615384615383</v>
      </c>
      <c r="P9" s="1">
        <f t="shared" si="0"/>
        <v>50</v>
      </c>
    </row>
    <row r="10" spans="3:16" x14ac:dyDescent="0.3">
      <c r="C10" s="5"/>
      <c r="D10" s="14" t="s">
        <v>14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14</v>
      </c>
      <c r="L10" s="16"/>
      <c r="M10" s="9">
        <f>IF(SUM(E10:K10) &lt; 0.0001, 0, K10/SUM(E10:K10))</f>
        <v>1</v>
      </c>
      <c r="N10" s="12">
        <f>IFERROR(2*(M10*K$12)/(M10+K$12),0)</f>
        <v>0.90322580645161288</v>
      </c>
      <c r="P10" s="1">
        <f t="shared" si="0"/>
        <v>14</v>
      </c>
    </row>
    <row r="11" spans="3:16" x14ac:dyDescent="0.3">
      <c r="C11" s="15"/>
      <c r="D11" s="1"/>
      <c r="E11" s="1"/>
      <c r="F11" s="1"/>
      <c r="G11" s="1"/>
      <c r="H11" s="1"/>
      <c r="I11" s="1"/>
      <c r="J11" s="1"/>
      <c r="K11" s="1"/>
      <c r="L11" s="16"/>
      <c r="M11" s="9"/>
      <c r="N11" s="12"/>
      <c r="P11" s="1">
        <f>SUM(P4:P10)</f>
        <v>1491</v>
      </c>
    </row>
    <row r="12" spans="3:16" x14ac:dyDescent="0.3">
      <c r="D12" s="8" t="s">
        <v>0</v>
      </c>
      <c r="E12" s="8">
        <f>E4/SUM(E4:E10)</f>
        <v>0.5</v>
      </c>
      <c r="F12" s="8">
        <f>F5/SUM(F4:F10)</f>
        <v>0.14285714285714285</v>
      </c>
      <c r="G12" s="8">
        <f>G6/SUM(G4:G10)</f>
        <v>0.44495412844036697</v>
      </c>
      <c r="H12" s="8">
        <f>H7/SUM(H4:H10)</f>
        <v>0.58551617873651773</v>
      </c>
      <c r="I12" s="8">
        <f>I8/SUM(I4:I10)</f>
        <v>0.4148148148148148</v>
      </c>
      <c r="J12" s="8">
        <f>J9/SUM(J4:J10)</f>
        <v>0.14814814814814814</v>
      </c>
      <c r="K12" s="8">
        <f>K10/SUM(K4:K10)</f>
        <v>0.82352941176470584</v>
      </c>
      <c r="L12" s="16"/>
    </row>
    <row r="14" spans="3:16" x14ac:dyDescent="0.3">
      <c r="D14" s="3" t="s">
        <v>1</v>
      </c>
      <c r="F14" s="17">
        <f>AVERAGE(E12:K12)</f>
        <v>0.43711711782309948</v>
      </c>
    </row>
    <row r="15" spans="3:16" x14ac:dyDescent="0.3">
      <c r="D15" s="3" t="s">
        <v>5</v>
      </c>
      <c r="F15" s="6">
        <f>AVERAGE(M4:M10)</f>
        <v>0.51145440672657883</v>
      </c>
    </row>
    <row r="16" spans="3:16" x14ac:dyDescent="0.3">
      <c r="D16" s="3" t="s">
        <v>6</v>
      </c>
      <c r="F16" s="10">
        <f>AVERAGE(N4:N10)</f>
        <v>0.46747654820861861</v>
      </c>
    </row>
    <row r="19" spans="5:13" x14ac:dyDescent="0.3">
      <c r="E19" s="1">
        <f>SUM(E4:E10)</f>
        <v>16</v>
      </c>
      <c r="F19" s="1">
        <f t="shared" ref="F19:K19" si="1">SUM(F4:F10)</f>
        <v>49</v>
      </c>
      <c r="G19" s="1">
        <f t="shared" si="1"/>
        <v>436</v>
      </c>
      <c r="H19" s="1">
        <f t="shared" si="1"/>
        <v>649</v>
      </c>
      <c r="I19" s="1">
        <f t="shared" si="1"/>
        <v>270</v>
      </c>
      <c r="J19" s="1">
        <f t="shared" si="1"/>
        <v>54</v>
      </c>
      <c r="K19" s="1">
        <f t="shared" si="1"/>
        <v>17</v>
      </c>
      <c r="L19" s="1"/>
      <c r="M19" s="1">
        <f>SUM(E19:K19)</f>
        <v>1491</v>
      </c>
    </row>
  </sheetData>
  <mergeCells count="2">
    <mergeCell ref="E2:K2"/>
    <mergeCell ref="C4:C10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Prep</vt:lpstr>
      <vt:lpstr>Version 1</vt:lpstr>
      <vt:lpstr>Version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Schedlbauer</dc:creator>
  <cp:lastModifiedBy>Martin Schedlbauer</cp:lastModifiedBy>
  <dcterms:created xsi:type="dcterms:W3CDTF">2023-12-07T20:18:47Z</dcterms:created>
  <dcterms:modified xsi:type="dcterms:W3CDTF">2023-12-08T06:55:08Z</dcterms:modified>
</cp:coreProperties>
</file>