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3"/>
  <workbookPr/>
  <mc:AlternateContent xmlns:mc="http://schemas.openxmlformats.org/markup-compatibility/2006">
    <mc:Choice Requires="x15">
      <x15ac:absPath xmlns:x15ac="http://schemas.microsoft.com/office/spreadsheetml/2010/11/ac" url="/Users/mschedlb/Library/CloudStorage/OneDrive-Personal/Teaching/artificium/lessons/42.process-modeling/l-42-203-delphi-estimates/"/>
    </mc:Choice>
  </mc:AlternateContent>
  <xr:revisionPtr revIDLastSave="0" documentId="13_ncr:1_{1158400D-2E4A-0945-ABA1-853A4CD164CE}" xr6:coauthVersionLast="47" xr6:coauthVersionMax="47" xr10:uidLastSave="{00000000-0000-0000-0000-000000000000}"/>
  <bookViews>
    <workbookView xWindow="4820" yWindow="2500" windowWidth="23580" windowHeight="15120" activeTab="1" xr2:uid="{00000000-000D-0000-FFFF-FFFF00000000}"/>
  </bookViews>
  <sheets>
    <sheet name="Data" sheetId="1" r:id="rId1"/>
    <sheet name="Solution" sheetId="2" r:id="rId2"/>
    <sheet name="Sheet2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2" l="1"/>
  <c r="B6" i="2"/>
  <c r="C6" i="2"/>
  <c r="D6" i="2"/>
  <c r="E6" i="2"/>
  <c r="D12" i="4"/>
  <c r="D11" i="4"/>
  <c r="B7" i="4"/>
  <c r="C7" i="4"/>
  <c r="D7" i="4"/>
  <c r="E7" i="4"/>
  <c r="F3" i="4"/>
  <c r="G3" i="4" s="1"/>
  <c r="F4" i="4"/>
  <c r="G4" i="4" s="1"/>
  <c r="F5" i="4"/>
  <c r="G5" i="4" s="1"/>
  <c r="F6" i="4"/>
  <c r="G6" i="4" s="1"/>
  <c r="F2" i="4"/>
  <c r="G2" i="4" s="1"/>
  <c r="E6" i="4"/>
  <c r="C14" i="4"/>
  <c r="E5" i="4"/>
  <c r="E4" i="4"/>
  <c r="E3" i="4"/>
  <c r="E2" i="4"/>
  <c r="C12" i="2"/>
  <c r="E5" i="2"/>
  <c r="E4" i="2"/>
  <c r="E3" i="2"/>
  <c r="E2" i="2"/>
  <c r="D9" i="2" s="1"/>
  <c r="D14" i="4" l="1"/>
  <c r="D12" i="2"/>
  <c r="D11" i="2"/>
  <c r="D13" i="4" l="1"/>
</calcChain>
</file>

<file path=xl/sharedStrings.xml><?xml version="1.0" encoding="utf-8"?>
<sst xmlns="http://schemas.openxmlformats.org/spreadsheetml/2006/main" count="38" uniqueCount="21">
  <si>
    <t>Deepen</t>
  </si>
  <si>
    <t>Alan</t>
  </si>
  <si>
    <t>Melanie</t>
  </si>
  <si>
    <t>Tonya</t>
  </si>
  <si>
    <t>Estimator</t>
  </si>
  <si>
    <t>P</t>
  </si>
  <si>
    <t>O</t>
  </si>
  <si>
    <t>B</t>
  </si>
  <si>
    <t>E</t>
  </si>
  <si>
    <t>Average Estimate</t>
  </si>
  <si>
    <t>Confidence Interval</t>
  </si>
  <si>
    <t>Sarah</t>
  </si>
  <si>
    <t>Chris</t>
  </si>
  <si>
    <t>Rahul</t>
  </si>
  <si>
    <t>Pedro</t>
  </si>
  <si>
    <t>Walison</t>
  </si>
  <si>
    <t>sd</t>
  </si>
  <si>
    <t>V</t>
  </si>
  <si>
    <t>AVERAGE</t>
  </si>
  <si>
    <t>Standard Deviation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</si>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</sst>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8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2" xfId="0" applyFont="1" applyFill="1" applyBorder="1"/>
    <xf numFmtId="0" fontId="1" fillId="2" borderId="2" xfId="0" applyFont="1" applyFill="1" applyBorder="1" applyAlignment="1">
      <alignment horizontal="center"/>
    </xf>
    <xf numFmtId="1" fontId="2" fillId="0" borderId="0" xfId="0" applyNumberFormat="1" applyFont="1" applyAlignment="1">
      <alignment horizontal="center"/>
    </xf>
    <xf numFmtId="2" fontId="0" fillId="0" borderId="0" xfId="0" applyNumberFormat="1"/>
    <xf numFmtId="1" fontId="0" fillId="0" borderId="0" xfId="0" applyNumberFormat="1"/>
    <xf numFmtId="9" fontId="0" fillId="0" borderId="0" xfId="0" applyNumberFormat="1"/>
    <xf numFmtId="164" fontId="2" fillId="0" borderId="0" xfId="0" applyNumberFormat="1" applyFont="1" applyAlignment="1">
      <alignment horizontal="center"/>
    </xf>
    <xf numFmtId="168" fontId="0" fillId="0" borderId="0" xfId="0" applyNumberFormat="1"/>
    <xf numFmtId="2" fontId="0" fillId="0" borderId="0" xfId="0" applyNumberFormat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0" borderId="3" xfId="0" applyFont="1" applyBorder="1"/>
    <xf numFmtId="1" fontId="3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"/>
  <sheetViews>
    <sheetView workbookViewId="0">
      <selection activeCell="E11" sqref="E11"/>
    </sheetView>
  </sheetViews>
  <sheetFormatPr baseColWidth="10" defaultColWidth="8.83203125" defaultRowHeight="15" x14ac:dyDescent="0.2"/>
  <cols>
    <col min="1" max="1" width="12" customWidth="1"/>
    <col min="2" max="5" width="5.83203125" style="1" customWidth="1"/>
  </cols>
  <sheetData>
    <row r="1" spans="1:5" ht="16" thickBot="1" x14ac:dyDescent="0.25">
      <c r="A1" s="4" t="s">
        <v>4</v>
      </c>
      <c r="B1" s="5" t="s">
        <v>5</v>
      </c>
      <c r="C1" s="5" t="s">
        <v>6</v>
      </c>
      <c r="D1" s="5" t="s">
        <v>7</v>
      </c>
      <c r="E1" s="5" t="s">
        <v>8</v>
      </c>
    </row>
    <row r="2" spans="1:5" x14ac:dyDescent="0.2">
      <c r="A2" t="s">
        <v>0</v>
      </c>
      <c r="B2" s="1">
        <v>87</v>
      </c>
      <c r="C2" s="1">
        <v>62</v>
      </c>
      <c r="D2" s="1">
        <v>70</v>
      </c>
      <c r="E2" s="6"/>
    </row>
    <row r="3" spans="1:5" x14ac:dyDescent="0.2">
      <c r="A3" t="s">
        <v>1</v>
      </c>
      <c r="B3" s="1">
        <v>91</v>
      </c>
      <c r="C3" s="1">
        <v>72</v>
      </c>
      <c r="D3" s="1">
        <v>80</v>
      </c>
      <c r="E3" s="6"/>
    </row>
    <row r="4" spans="1:5" x14ac:dyDescent="0.2">
      <c r="A4" t="s">
        <v>2</v>
      </c>
      <c r="B4" s="1">
        <v>88</v>
      </c>
      <c r="C4" s="1">
        <v>50</v>
      </c>
      <c r="D4" s="1">
        <v>70</v>
      </c>
      <c r="E4" s="6"/>
    </row>
    <row r="5" spans="1:5" x14ac:dyDescent="0.2">
      <c r="A5" t="s">
        <v>3</v>
      </c>
      <c r="B5" s="1">
        <v>97</v>
      </c>
      <c r="C5" s="1">
        <v>88</v>
      </c>
      <c r="D5" s="1">
        <v>95</v>
      </c>
      <c r="E5" s="6"/>
    </row>
    <row r="6" spans="1:5" x14ac:dyDescent="0.2">
      <c r="A6" s="2"/>
      <c r="B6" s="3"/>
      <c r="C6" s="3"/>
      <c r="D6" s="3"/>
      <c r="E6" s="3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2"/>
  <sheetViews>
    <sheetView tabSelected="1" zoomScale="140" zoomScaleNormal="140" workbookViewId="0">
      <selection activeCell="H12" sqref="H12"/>
    </sheetView>
  </sheetViews>
  <sheetFormatPr baseColWidth="10" defaultColWidth="8.83203125" defaultRowHeight="15" x14ac:dyDescent="0.2"/>
  <sheetData>
    <row r="1" spans="1:5" ht="16" thickBot="1" x14ac:dyDescent="0.25">
      <c r="A1" s="4" t="s">
        <v>4</v>
      </c>
      <c r="B1" s="5" t="s">
        <v>5</v>
      </c>
      <c r="C1" s="5" t="s">
        <v>6</v>
      </c>
      <c r="D1" s="5" t="s">
        <v>7</v>
      </c>
      <c r="E1" s="5" t="s">
        <v>8</v>
      </c>
    </row>
    <row r="2" spans="1:5" x14ac:dyDescent="0.2">
      <c r="A2" t="s">
        <v>0</v>
      </c>
      <c r="B2" s="1">
        <v>87</v>
      </c>
      <c r="C2" s="1">
        <v>62</v>
      </c>
      <c r="D2" s="1">
        <v>70</v>
      </c>
      <c r="E2" s="6">
        <f>(B2+C2+(4*D2))/6</f>
        <v>71.5</v>
      </c>
    </row>
    <row r="3" spans="1:5" x14ac:dyDescent="0.2">
      <c r="A3" t="s">
        <v>1</v>
      </c>
      <c r="B3" s="1">
        <v>91</v>
      </c>
      <c r="C3" s="1">
        <v>72</v>
      </c>
      <c r="D3" s="1">
        <v>80</v>
      </c>
      <c r="E3" s="6">
        <f t="shared" ref="E3:E5" si="0">(B3+C3+(4*D3))/6</f>
        <v>80.5</v>
      </c>
    </row>
    <row r="4" spans="1:5" x14ac:dyDescent="0.2">
      <c r="A4" t="s">
        <v>2</v>
      </c>
      <c r="B4" s="1">
        <v>88</v>
      </c>
      <c r="C4" s="1">
        <v>50</v>
      </c>
      <c r="D4" s="1">
        <v>70</v>
      </c>
      <c r="E4" s="6">
        <f t="shared" si="0"/>
        <v>69.666666666666671</v>
      </c>
    </row>
    <row r="5" spans="1:5" x14ac:dyDescent="0.2">
      <c r="A5" t="s">
        <v>3</v>
      </c>
      <c r="B5" s="1">
        <v>97</v>
      </c>
      <c r="C5" s="1">
        <v>88</v>
      </c>
      <c r="D5" s="1">
        <v>95</v>
      </c>
      <c r="E5" s="6">
        <f t="shared" si="0"/>
        <v>94.166666666666671</v>
      </c>
    </row>
    <row r="6" spans="1:5" x14ac:dyDescent="0.2">
      <c r="A6" s="14" t="s">
        <v>20</v>
      </c>
      <c r="B6" s="15">
        <f t="shared" ref="B6:D6" si="1">AVERAGE(B2:B5)</f>
        <v>90.75</v>
      </c>
      <c r="C6" s="15">
        <f t="shared" si="1"/>
        <v>68</v>
      </c>
      <c r="D6" s="15">
        <f t="shared" si="1"/>
        <v>78.75</v>
      </c>
      <c r="E6" s="15">
        <f>AVERAGE(E2:E5)</f>
        <v>78.958333333333343</v>
      </c>
    </row>
    <row r="7" spans="1:5" x14ac:dyDescent="0.2">
      <c r="B7" s="1"/>
      <c r="C7" s="1"/>
      <c r="D7" s="1"/>
      <c r="E7" s="6"/>
    </row>
    <row r="9" spans="1:5" x14ac:dyDescent="0.2">
      <c r="A9" t="s">
        <v>9</v>
      </c>
      <c r="D9" s="8">
        <f>AVERAGE(E2:E5)</f>
        <v>78.958333333333343</v>
      </c>
    </row>
    <row r="10" spans="1:5" x14ac:dyDescent="0.2">
      <c r="A10" t="s">
        <v>19</v>
      </c>
      <c r="D10" s="7">
        <f>ABS(B6-C6)/6</f>
        <v>3.7916666666666665</v>
      </c>
    </row>
    <row r="11" spans="1:5" x14ac:dyDescent="0.2">
      <c r="A11" t="s">
        <v>10</v>
      </c>
      <c r="C11" s="9">
        <v>0.95</v>
      </c>
      <c r="D11" s="8">
        <f>D9-(C12*D10)</f>
        <v>71.526803225285647</v>
      </c>
    </row>
    <row r="12" spans="1:5" x14ac:dyDescent="0.2">
      <c r="C12" s="11">
        <f>_xlfn.NORM.INV(C11+((1-C11)/2),0,1)</f>
        <v>1.9599639845400536</v>
      </c>
      <c r="D12" s="8">
        <f>D9+(C12*D10)</f>
        <v>86.389863441381038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B7710-6BAE-CF4D-87C4-819B06B89775}">
  <dimension ref="A1:K14"/>
  <sheetViews>
    <sheetView workbookViewId="0">
      <selection activeCell="E17" sqref="E17"/>
    </sheetView>
  </sheetViews>
  <sheetFormatPr baseColWidth="10" defaultRowHeight="15" x14ac:dyDescent="0.2"/>
  <cols>
    <col min="7" max="7" width="16.83203125" bestFit="1" customWidth="1"/>
    <col min="10" max="10" width="13.1640625" customWidth="1"/>
  </cols>
  <sheetData>
    <row r="1" spans="1:11" ht="16" thickBot="1" x14ac:dyDescent="0.25">
      <c r="A1" s="4" t="s">
        <v>4</v>
      </c>
      <c r="B1" s="5" t="s">
        <v>6</v>
      </c>
      <c r="C1" s="5" t="s">
        <v>5</v>
      </c>
      <c r="D1" s="5" t="s">
        <v>7</v>
      </c>
      <c r="E1" s="5" t="s">
        <v>8</v>
      </c>
      <c r="F1" s="5" t="s">
        <v>16</v>
      </c>
      <c r="G1" s="5" t="s">
        <v>17</v>
      </c>
    </row>
    <row r="2" spans="1:11" x14ac:dyDescent="0.2">
      <c r="A2" t="s">
        <v>11</v>
      </c>
      <c r="B2" s="1">
        <v>80</v>
      </c>
      <c r="C2" s="1">
        <v>150</v>
      </c>
      <c r="D2" s="1">
        <v>100</v>
      </c>
      <c r="E2" s="10">
        <f>(B2+C2+(4*D2))/6</f>
        <v>105</v>
      </c>
      <c r="F2" s="12">
        <f>ABS(B2-C2)/6</f>
        <v>11.666666666666666</v>
      </c>
      <c r="G2" s="12">
        <f>F2^2</f>
        <v>136.11111111111109</v>
      </c>
      <c r="K2" s="7"/>
    </row>
    <row r="3" spans="1:11" x14ac:dyDescent="0.2">
      <c r="A3" t="s">
        <v>12</v>
      </c>
      <c r="B3" s="1">
        <v>80</v>
      </c>
      <c r="C3" s="1">
        <v>150</v>
      </c>
      <c r="D3" s="1">
        <v>100</v>
      </c>
      <c r="E3" s="10">
        <f t="shared" ref="E3:E6" si="0">(B3+C3+(4*D3))/6</f>
        <v>105</v>
      </c>
      <c r="F3" s="12">
        <f t="shared" ref="F3:F6" si="1">ABS(B3-C3)/6</f>
        <v>11.666666666666666</v>
      </c>
      <c r="G3" s="12">
        <f t="shared" ref="G3:G6" si="2">F3^2</f>
        <v>136.11111111111109</v>
      </c>
    </row>
    <row r="4" spans="1:11" x14ac:dyDescent="0.2">
      <c r="A4" t="s">
        <v>13</v>
      </c>
      <c r="B4" s="1">
        <v>70</v>
      </c>
      <c r="C4" s="1">
        <v>120</v>
      </c>
      <c r="D4" s="1">
        <v>80</v>
      </c>
      <c r="E4" s="10">
        <f t="shared" si="0"/>
        <v>85</v>
      </c>
      <c r="F4" s="12">
        <f t="shared" si="1"/>
        <v>8.3333333333333339</v>
      </c>
      <c r="G4" s="12">
        <f t="shared" si="2"/>
        <v>69.444444444444457</v>
      </c>
    </row>
    <row r="5" spans="1:11" x14ac:dyDescent="0.2">
      <c r="A5" t="s">
        <v>14</v>
      </c>
      <c r="B5" s="1">
        <v>90</v>
      </c>
      <c r="C5" s="1">
        <v>150</v>
      </c>
      <c r="D5" s="1">
        <v>120</v>
      </c>
      <c r="E5" s="10">
        <f t="shared" si="0"/>
        <v>120</v>
      </c>
      <c r="F5" s="12">
        <f t="shared" si="1"/>
        <v>10</v>
      </c>
      <c r="G5" s="12">
        <f t="shared" si="2"/>
        <v>100</v>
      </c>
    </row>
    <row r="6" spans="1:11" x14ac:dyDescent="0.2">
      <c r="A6" t="s">
        <v>15</v>
      </c>
      <c r="B6" s="1">
        <v>120</v>
      </c>
      <c r="C6" s="1">
        <v>150</v>
      </c>
      <c r="D6" s="1">
        <v>130</v>
      </c>
      <c r="E6" s="10">
        <f t="shared" si="0"/>
        <v>131.66666666666666</v>
      </c>
      <c r="F6" s="12">
        <f t="shared" si="1"/>
        <v>5</v>
      </c>
      <c r="G6" s="12">
        <f t="shared" si="2"/>
        <v>25</v>
      </c>
    </row>
    <row r="7" spans="1:11" x14ac:dyDescent="0.2">
      <c r="A7" s="2" t="s">
        <v>18</v>
      </c>
      <c r="B7" s="13">
        <f t="shared" ref="B7:F7" si="3">AVERAGE(B2:B6)</f>
        <v>88</v>
      </c>
      <c r="C7" s="13">
        <f t="shared" si="3"/>
        <v>144</v>
      </c>
      <c r="D7" s="13">
        <f t="shared" si="3"/>
        <v>106</v>
      </c>
      <c r="E7" s="13">
        <f t="shared" si="3"/>
        <v>109.33333333333333</v>
      </c>
      <c r="F7" s="13"/>
      <c r="G7" s="13"/>
    </row>
    <row r="8" spans="1:11" x14ac:dyDescent="0.2">
      <c r="B8" s="1"/>
      <c r="C8" s="1"/>
      <c r="D8" s="1"/>
      <c r="E8" s="10"/>
      <c r="F8" s="12"/>
      <c r="G8" s="12"/>
    </row>
    <row r="9" spans="1:11" x14ac:dyDescent="0.2">
      <c r="B9" s="1"/>
      <c r="C9" s="1"/>
      <c r="D9" s="1"/>
      <c r="E9" s="10"/>
      <c r="F9" s="12"/>
      <c r="G9" s="12"/>
    </row>
    <row r="11" spans="1:11" x14ac:dyDescent="0.2">
      <c r="A11" t="s">
        <v>9</v>
      </c>
      <c r="D11" s="7">
        <f>(C7+B7+(4*D7))/6</f>
        <v>109.33333333333333</v>
      </c>
      <c r="G11" s="7"/>
    </row>
    <row r="12" spans="1:11" x14ac:dyDescent="0.2">
      <c r="A12" t="s">
        <v>19</v>
      </c>
      <c r="D12" s="7">
        <f>(C7-B7)/6</f>
        <v>9.3333333333333339</v>
      </c>
    </row>
    <row r="13" spans="1:11" x14ac:dyDescent="0.2">
      <c r="A13" t="s">
        <v>10</v>
      </c>
      <c r="C13" s="9">
        <v>0.95</v>
      </c>
      <c r="D13" s="8">
        <f>D11-(C14*D12)</f>
        <v>91.040336144292823</v>
      </c>
    </row>
    <row r="14" spans="1:11" x14ac:dyDescent="0.2">
      <c r="C14">
        <f>_xlfn.NORM.INV(C13+((1-C13)/2),0,1)</f>
        <v>1.9599639845400536</v>
      </c>
      <c r="D14" s="8">
        <f>D11+(C14*D12)</f>
        <v>127.62633052237383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Solution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Schedlbauer</dc:creator>
  <cp:lastModifiedBy>Martin Schedlbauer</cp:lastModifiedBy>
  <dcterms:created xsi:type="dcterms:W3CDTF">2016-10-26T17:17:23Z</dcterms:created>
  <dcterms:modified xsi:type="dcterms:W3CDTF">2022-11-29T16:45:55Z</dcterms:modified>
</cp:coreProperties>
</file>